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UGRD Exc Tuition &amp; Fees" sheetId="2" r:id="rId1"/>
  </sheets>
  <calcPr calcId="145621"/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8" i="2"/>
  <c r="L9" i="2"/>
  <c r="K10" i="2"/>
  <c r="K11" i="2"/>
  <c r="K12" i="2"/>
  <c r="K13" i="2"/>
  <c r="K14" i="2"/>
  <c r="K15" i="2"/>
  <c r="K16" i="2"/>
  <c r="K18" i="2"/>
  <c r="K9" i="2"/>
  <c r="J10" i="2"/>
  <c r="J11" i="2"/>
  <c r="J12" i="2"/>
  <c r="J13" i="2"/>
  <c r="J14" i="2"/>
  <c r="J15" i="2"/>
  <c r="J16" i="2"/>
  <c r="J18" i="2"/>
  <c r="J9" i="2"/>
  <c r="I9" i="2"/>
  <c r="I10" i="2"/>
  <c r="I11" i="2"/>
  <c r="I12" i="2"/>
  <c r="I13" i="2"/>
  <c r="I14" i="2"/>
  <c r="I15" i="2"/>
  <c r="I16" i="2"/>
  <c r="I18" i="2"/>
  <c r="H10" i="2"/>
  <c r="H11" i="2"/>
  <c r="H12" i="2"/>
  <c r="H13" i="2"/>
  <c r="H14" i="2"/>
  <c r="H15" i="2"/>
  <c r="H16" i="2"/>
  <c r="H18" i="2"/>
  <c r="G10" i="2"/>
  <c r="G11" i="2"/>
  <c r="G12" i="2"/>
  <c r="G13" i="2"/>
  <c r="G14" i="2"/>
  <c r="G15" i="2"/>
  <c r="G16" i="2"/>
  <c r="G18" i="2"/>
  <c r="F10" i="2"/>
  <c r="F11" i="2"/>
  <c r="F12" i="2"/>
  <c r="F13" i="2"/>
  <c r="F14" i="2"/>
  <c r="F15" i="2"/>
  <c r="F16" i="2"/>
  <c r="F18" i="2"/>
  <c r="E10" i="2"/>
  <c r="E11" i="2"/>
  <c r="E12" i="2"/>
  <c r="E13" i="2"/>
  <c r="E14" i="2"/>
  <c r="E15" i="2"/>
  <c r="E16" i="2"/>
  <c r="E18" i="2"/>
  <c r="D10" i="2"/>
  <c r="D11" i="2"/>
  <c r="D12" i="2"/>
  <c r="D13" i="2"/>
  <c r="D14" i="2"/>
  <c r="D15" i="2"/>
  <c r="D16" i="2"/>
  <c r="D18" i="2"/>
  <c r="C11" i="2"/>
  <c r="C12" i="2"/>
  <c r="C13" i="2"/>
  <c r="C14" i="2"/>
  <c r="C15" i="2"/>
  <c r="C16" i="2"/>
  <c r="C18" i="2"/>
  <c r="C10" i="2"/>
  <c r="C9" i="2"/>
  <c r="D9" i="2"/>
  <c r="E9" i="2"/>
  <c r="F9" i="2"/>
  <c r="G9" i="2"/>
  <c r="H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<sst xmlns="http://schemas.openxmlformats.org/spreadsheetml/2006/main" count="30" uniqueCount="30">
  <si>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</si>
  <si>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</si>
  <si>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</si>
  <si>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</si>
  <si>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</si>
  <si>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</si>
  <si>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</si>
  <si>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</si>
  <si>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</si>
  <si>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</si>
  <si>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</si>
  <si>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</si>
  <si>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</si>
  <si>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</si>
  <si>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</si>
  <si>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</si>
  <si>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</si>
  <si>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</si>
  <si>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</si>
  <si>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</si>
  <si>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</si>
  <si>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</si>
  <si>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</si>
  <si>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</si>
  <si>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Undergraduate (Excelsior) Tuition and Fee Billing Rates: Fall 2019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</si>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</sst>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6" xfId="1" applyNumberFormat="1" applyFont="1" applyFill="1" applyBorder="1" applyAlignment="1">
      <alignment vertical="center"/>
    </xf>
    <xf numFmtId="7" fontId="3" fillId="2" borderId="4" xfId="1" applyNumberFormat="1" applyFont="1" applyFill="1" applyBorder="1" applyAlignment="1">
      <alignment vertical="center"/>
    </xf>
    <xf numFmtId="7" fontId="3" fillId="0" borderId="2" xfId="1" applyNumberFormat="1" applyFont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2" xfId="1" applyNumberFormat="1" applyFont="1" applyFill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2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topLeftCell="A4" zoomScaleNormal="100" workbookViewId="0">
      <selection activeCell="P22" sqref="P2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23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26</v>
      </c>
      <c r="K7" s="8" t="s">
        <v>27</v>
      </c>
      <c r="L7" s="8" t="s">
        <v>28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6">
        <v>270</v>
      </c>
      <c r="C8" s="16">
        <f t="shared" ref="C8:C18" si="0">SUM(B8*2)</f>
        <v>540</v>
      </c>
      <c r="D8" s="16">
        <f t="shared" ref="D8:D18" si="1">SUM(B8*3)</f>
        <v>810</v>
      </c>
      <c r="E8" s="16">
        <f t="shared" ref="E8:E18" si="2">SUM(B8*4)</f>
        <v>1080</v>
      </c>
      <c r="F8" s="16">
        <f t="shared" ref="F8:F18" si="3">SUM(B8*5)</f>
        <v>1350</v>
      </c>
      <c r="G8" s="16">
        <f t="shared" ref="G8:G18" si="4">SUM(B8*6)</f>
        <v>1620</v>
      </c>
      <c r="H8" s="16">
        <f t="shared" ref="H8:H18" si="5">SUM(B8*7)</f>
        <v>1890</v>
      </c>
      <c r="I8" s="16">
        <f t="shared" ref="I8:I18" si="6">SUM(B8*8)</f>
        <v>2160</v>
      </c>
      <c r="J8" s="16">
        <f t="shared" ref="J8" si="7">SUM(B8*9)</f>
        <v>2430</v>
      </c>
      <c r="K8" s="16">
        <f t="shared" ref="K8" si="8">SUM(B8*10)</f>
        <v>2700</v>
      </c>
      <c r="L8" s="16">
        <f t="shared" ref="L8" si="9">SUM(B8*11)</f>
        <v>2970</v>
      </c>
      <c r="M8" s="17">
        <v>3235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8">
        <v>21.88</v>
      </c>
      <c r="C9" s="18">
        <f t="shared" si="0"/>
        <v>43.76</v>
      </c>
      <c r="D9" s="18">
        <f t="shared" si="1"/>
        <v>65.64</v>
      </c>
      <c r="E9" s="18">
        <f t="shared" si="2"/>
        <v>87.52</v>
      </c>
      <c r="F9" s="18">
        <f t="shared" si="3"/>
        <v>109.39999999999999</v>
      </c>
      <c r="G9" s="18">
        <f t="shared" si="4"/>
        <v>131.28</v>
      </c>
      <c r="H9" s="18">
        <f t="shared" si="5"/>
        <v>153.16</v>
      </c>
      <c r="I9" s="18">
        <f>SUM(B9*8)</f>
        <v>175.04</v>
      </c>
      <c r="J9" s="18">
        <f>SUM(B9*9)</f>
        <v>196.92</v>
      </c>
      <c r="K9" s="18">
        <f>SUM(B9*10)</f>
        <v>218.79999999999998</v>
      </c>
      <c r="L9" s="18">
        <f>SUM(B9*11)</f>
        <v>240.67999999999998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9.08</v>
      </c>
      <c r="C10" s="18">
        <f t="shared" si="0"/>
        <v>18.16</v>
      </c>
      <c r="D10" s="18">
        <f t="shared" si="1"/>
        <v>27.240000000000002</v>
      </c>
      <c r="E10" s="18">
        <f t="shared" si="2"/>
        <v>36.32</v>
      </c>
      <c r="F10" s="18">
        <f t="shared" si="3"/>
        <v>45.4</v>
      </c>
      <c r="G10" s="18">
        <f t="shared" si="4"/>
        <v>54.480000000000004</v>
      </c>
      <c r="H10" s="18">
        <f t="shared" si="5"/>
        <v>63.56</v>
      </c>
      <c r="I10" s="18">
        <f t="shared" si="6"/>
        <v>72.64</v>
      </c>
      <c r="J10" s="18">
        <f t="shared" ref="J10:J18" si="10">SUM(B10*9)</f>
        <v>81.72</v>
      </c>
      <c r="K10" s="18">
        <f t="shared" ref="K10:K18" si="11">SUM(B10*10)</f>
        <v>90.8</v>
      </c>
      <c r="L10" s="18">
        <f t="shared" ref="L10:L18" si="12">SUM(B10*11)</f>
        <v>99.88</v>
      </c>
      <c r="M10" s="20">
        <v>109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8">
        <v>22.15</v>
      </c>
      <c r="C11" s="18">
        <f t="shared" si="0"/>
        <v>44.3</v>
      </c>
      <c r="D11" s="18">
        <f t="shared" si="1"/>
        <v>66.449999999999989</v>
      </c>
      <c r="E11" s="18">
        <f t="shared" si="2"/>
        <v>88.6</v>
      </c>
      <c r="F11" s="18">
        <f t="shared" si="3"/>
        <v>110.75</v>
      </c>
      <c r="G11" s="18">
        <f t="shared" si="4"/>
        <v>132.89999999999998</v>
      </c>
      <c r="H11" s="18">
        <f t="shared" si="5"/>
        <v>155.04999999999998</v>
      </c>
      <c r="I11" s="18">
        <f t="shared" si="6"/>
        <v>177.2</v>
      </c>
      <c r="J11" s="18">
        <f t="shared" si="10"/>
        <v>199.35</v>
      </c>
      <c r="K11" s="18">
        <f t="shared" si="11"/>
        <v>221.5</v>
      </c>
      <c r="L11" s="18">
        <f t="shared" si="12"/>
        <v>243.64999999999998</v>
      </c>
      <c r="M11" s="19">
        <v>265.75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18">
        <f t="shared" si="0"/>
        <v>21.42</v>
      </c>
      <c r="D12" s="18">
        <f t="shared" si="1"/>
        <v>32.130000000000003</v>
      </c>
      <c r="E12" s="18">
        <f t="shared" si="2"/>
        <v>42.84</v>
      </c>
      <c r="F12" s="18">
        <f t="shared" si="3"/>
        <v>53.550000000000004</v>
      </c>
      <c r="G12" s="18">
        <f t="shared" si="4"/>
        <v>64.260000000000005</v>
      </c>
      <c r="H12" s="18">
        <f t="shared" si="5"/>
        <v>74.97</v>
      </c>
      <c r="I12" s="18">
        <f t="shared" si="6"/>
        <v>85.68</v>
      </c>
      <c r="J12" s="18">
        <f t="shared" si="10"/>
        <v>96.390000000000015</v>
      </c>
      <c r="K12" s="18">
        <f t="shared" si="11"/>
        <v>107.10000000000001</v>
      </c>
      <c r="L12" s="18">
        <f t="shared" si="12"/>
        <v>117.81</v>
      </c>
      <c r="M12" s="21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8">
        <v>5.21</v>
      </c>
      <c r="C13" s="18">
        <f t="shared" si="0"/>
        <v>10.42</v>
      </c>
      <c r="D13" s="18">
        <f t="shared" si="1"/>
        <v>15.629999999999999</v>
      </c>
      <c r="E13" s="18">
        <f t="shared" si="2"/>
        <v>20.84</v>
      </c>
      <c r="F13" s="18">
        <f t="shared" si="3"/>
        <v>26.05</v>
      </c>
      <c r="G13" s="18">
        <f t="shared" si="4"/>
        <v>31.259999999999998</v>
      </c>
      <c r="H13" s="18">
        <f t="shared" si="5"/>
        <v>36.47</v>
      </c>
      <c r="I13" s="18">
        <f t="shared" si="6"/>
        <v>41.68</v>
      </c>
      <c r="J13" s="18">
        <f t="shared" si="10"/>
        <v>46.89</v>
      </c>
      <c r="K13" s="18">
        <f t="shared" si="11"/>
        <v>52.1</v>
      </c>
      <c r="L13" s="18">
        <f t="shared" si="12"/>
        <v>57.31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18">
        <f t="shared" si="0"/>
        <v>34.42</v>
      </c>
      <c r="D14" s="18">
        <f t="shared" si="1"/>
        <v>51.63</v>
      </c>
      <c r="E14" s="18">
        <f t="shared" si="2"/>
        <v>68.84</v>
      </c>
      <c r="F14" s="18">
        <f t="shared" si="3"/>
        <v>86.050000000000011</v>
      </c>
      <c r="G14" s="18">
        <f t="shared" si="4"/>
        <v>103.26</v>
      </c>
      <c r="H14" s="18">
        <f t="shared" si="5"/>
        <v>120.47</v>
      </c>
      <c r="I14" s="18">
        <f t="shared" si="6"/>
        <v>137.68</v>
      </c>
      <c r="J14" s="18">
        <f t="shared" si="10"/>
        <v>154.89000000000001</v>
      </c>
      <c r="K14" s="18">
        <f t="shared" si="11"/>
        <v>172.10000000000002</v>
      </c>
      <c r="L14" s="18">
        <f t="shared" si="12"/>
        <v>189.31</v>
      </c>
      <c r="M14" s="21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2">
        <v>2.25</v>
      </c>
      <c r="C15" s="18">
        <f t="shared" si="0"/>
        <v>4.5</v>
      </c>
      <c r="D15" s="18">
        <f t="shared" si="1"/>
        <v>6.75</v>
      </c>
      <c r="E15" s="18">
        <f t="shared" si="2"/>
        <v>9</v>
      </c>
      <c r="F15" s="18">
        <f t="shared" si="3"/>
        <v>11.25</v>
      </c>
      <c r="G15" s="18">
        <f t="shared" si="4"/>
        <v>13.5</v>
      </c>
      <c r="H15" s="18">
        <f t="shared" si="5"/>
        <v>15.75</v>
      </c>
      <c r="I15" s="18">
        <f t="shared" si="6"/>
        <v>18</v>
      </c>
      <c r="J15" s="18">
        <f t="shared" si="10"/>
        <v>20.25</v>
      </c>
      <c r="K15" s="18">
        <f t="shared" si="11"/>
        <v>22.5</v>
      </c>
      <c r="L15" s="18">
        <f t="shared" si="12"/>
        <v>24.75</v>
      </c>
      <c r="M15" s="23">
        <v>27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8">
        <v>34.81</v>
      </c>
      <c r="C16" s="18">
        <f t="shared" si="0"/>
        <v>69.62</v>
      </c>
      <c r="D16" s="18">
        <f t="shared" si="1"/>
        <v>104.43</v>
      </c>
      <c r="E16" s="18">
        <f t="shared" si="2"/>
        <v>139.24</v>
      </c>
      <c r="F16" s="18">
        <f t="shared" si="3"/>
        <v>174.05</v>
      </c>
      <c r="G16" s="18">
        <f t="shared" si="4"/>
        <v>208.86</v>
      </c>
      <c r="H16" s="18">
        <f t="shared" si="5"/>
        <v>243.67000000000002</v>
      </c>
      <c r="I16" s="18">
        <f t="shared" si="6"/>
        <v>278.48</v>
      </c>
      <c r="J16" s="18">
        <f t="shared" si="10"/>
        <v>313.29000000000002</v>
      </c>
      <c r="K16" s="18">
        <f t="shared" si="11"/>
        <v>348.1</v>
      </c>
      <c r="L16" s="18">
        <f t="shared" si="12"/>
        <v>382.91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2">
        <v>5</v>
      </c>
      <c r="C17" s="18">
        <v>5</v>
      </c>
      <c r="D17" s="18">
        <v>5</v>
      </c>
      <c r="E17" s="18">
        <v>5</v>
      </c>
      <c r="F17" s="18">
        <v>5</v>
      </c>
      <c r="G17" s="18">
        <v>5</v>
      </c>
      <c r="H17" s="18">
        <v>5</v>
      </c>
      <c r="I17" s="18">
        <v>5</v>
      </c>
      <c r="J17" s="18">
        <v>5</v>
      </c>
      <c r="K17" s="18">
        <v>5</v>
      </c>
      <c r="L17" s="18">
        <v>5</v>
      </c>
      <c r="M17" s="23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8">
        <v>20.190000000000001</v>
      </c>
      <c r="C18" s="18">
        <f t="shared" si="0"/>
        <v>40.380000000000003</v>
      </c>
      <c r="D18" s="18">
        <f t="shared" si="1"/>
        <v>60.570000000000007</v>
      </c>
      <c r="E18" s="18">
        <f t="shared" si="2"/>
        <v>80.760000000000005</v>
      </c>
      <c r="F18" s="18">
        <f t="shared" si="3"/>
        <v>100.95</v>
      </c>
      <c r="G18" s="18">
        <f t="shared" si="4"/>
        <v>121.14000000000001</v>
      </c>
      <c r="H18" s="18">
        <f t="shared" si="5"/>
        <v>141.33000000000001</v>
      </c>
      <c r="I18" s="18">
        <f t="shared" si="6"/>
        <v>161.52000000000001</v>
      </c>
      <c r="J18" s="18">
        <f t="shared" si="10"/>
        <v>181.71</v>
      </c>
      <c r="K18" s="18">
        <f t="shared" si="11"/>
        <v>201.9</v>
      </c>
      <c r="L18" s="18">
        <f t="shared" si="12"/>
        <v>222.09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13">SUM(B8:B18)</f>
        <v>418.4899999999999</v>
      </c>
      <c r="C19" s="24">
        <f t="shared" si="13"/>
        <v>831.97999999999979</v>
      </c>
      <c r="D19" s="24">
        <f t="shared" si="13"/>
        <v>1245.47</v>
      </c>
      <c r="E19" s="24">
        <f t="shared" si="13"/>
        <v>1658.9599999999996</v>
      </c>
      <c r="F19" s="24">
        <f t="shared" si="13"/>
        <v>2072.4499999999998</v>
      </c>
      <c r="G19" s="24">
        <f t="shared" si="13"/>
        <v>2485.94</v>
      </c>
      <c r="H19" s="24">
        <f t="shared" si="13"/>
        <v>2899.43</v>
      </c>
      <c r="I19" s="24">
        <f t="shared" si="13"/>
        <v>3312.9199999999992</v>
      </c>
      <c r="J19" s="24">
        <f t="shared" si="13"/>
        <v>3726.4099999999994</v>
      </c>
      <c r="K19" s="24">
        <f t="shared" si="13"/>
        <v>4139.8999999999996</v>
      </c>
      <c r="L19" s="24">
        <f t="shared" si="13"/>
        <v>4553.3900000000003</v>
      </c>
      <c r="M19" s="25">
        <f t="shared" si="13"/>
        <v>4961.75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UGRD Exc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Stevens, Laura</cp:lastModifiedBy>
  <cp:lastPrinted>2019-05-21T14:58:12Z</cp:lastPrinted>
  <dcterms:created xsi:type="dcterms:W3CDTF">2016-06-06T21:02:30Z</dcterms:created>
  <dcterms:modified xsi:type="dcterms:W3CDTF">2019-07-23T20:00:10Z</dcterms:modified>
  <cp:category>tuition</cp:category>
</cp:coreProperties>
</file>